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na Carolina\Documents\Carol\Andeps\Atuação Política\"/>
    </mc:Choice>
  </mc:AlternateContent>
  <xr:revisionPtr revIDLastSave="0" documentId="8_{E90CC31A-7836-4EE8-86CA-78F42BE1C2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LCULADORA" sheetId="1" r:id="rId1"/>
    <sheet name="REFERÊNCI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RMonV3GJ8gaT4iIMwOO3O93p3KvuFtYeZQKZRAW5Tg="/>
    </ext>
  </extLst>
</workbook>
</file>

<file path=xl/calcChain.xml><?xml version="1.0" encoding="utf-8"?>
<calcChain xmlns="http://schemas.openxmlformats.org/spreadsheetml/2006/main">
  <c r="F22" i="2" l="1"/>
  <c r="F21" i="2"/>
  <c r="A21" i="2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6" i="2" s="1"/>
  <c r="A5" i="2" s="1"/>
  <c r="A4" i="2" s="1"/>
  <c r="A3" i="2" s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10" i="1"/>
  <c r="C11" i="1" s="1"/>
  <c r="C15" i="1" s="1"/>
  <c r="C16" i="1" l="1"/>
  <c r="C17" i="1"/>
  <c r="C18" i="1"/>
</calcChain>
</file>

<file path=xl/sharedStrings.xml><?xml version="1.0" encoding="utf-8"?>
<sst xmlns="http://schemas.openxmlformats.org/spreadsheetml/2006/main" count="68" uniqueCount="65">
  <si>
    <t>Data de referência (ex.: 01/01/2024)</t>
  </si>
  <si>
    <t>Data de ingresso (ex.: 04/07/2013)</t>
  </si>
  <si>
    <t>Especial III</t>
  </si>
  <si>
    <t>Total de afastamentos (dias)</t>
  </si>
  <si>
    <t>Especial II</t>
  </si>
  <si>
    <t>Tempo de serviço (dias)</t>
  </si>
  <si>
    <t>Especial I</t>
  </si>
  <si>
    <t>Tempo de efetivo serviço (dias)</t>
  </si>
  <si>
    <t>C-VI</t>
  </si>
  <si>
    <r>
      <rPr>
        <sz val="14"/>
        <color theme="1"/>
        <rFont val="Montserrat"/>
      </rPr>
      <t xml:space="preserve">Você estará na </t>
    </r>
    <r>
      <rPr>
        <b/>
        <sz val="14"/>
        <color theme="1"/>
        <rFont val="Montserrat"/>
      </rPr>
      <t>classe/padrão</t>
    </r>
  </si>
  <si>
    <t>C-V</t>
  </si>
  <si>
    <t>C-IV</t>
  </si>
  <si>
    <t>C-III</t>
  </si>
  <si>
    <t>C-II</t>
  </si>
  <si>
    <t>C-I</t>
  </si>
  <si>
    <t>B-VI</t>
  </si>
  <si>
    <t>B-V</t>
  </si>
  <si>
    <t>B-IV</t>
  </si>
  <si>
    <t>B-III</t>
  </si>
  <si>
    <t>B-II</t>
  </si>
  <si>
    <t>B-I</t>
  </si>
  <si>
    <t>A-V</t>
  </si>
  <si>
    <t>A-IV</t>
  </si>
  <si>
    <t>A-III</t>
  </si>
  <si>
    <t>A-II</t>
  </si>
  <si>
    <t>A-I</t>
  </si>
  <si>
    <t>Final</t>
  </si>
  <si>
    <t>Classe</t>
  </si>
  <si>
    <t>Padrão</t>
  </si>
  <si>
    <t>VB</t>
  </si>
  <si>
    <t>GDAPS</t>
  </si>
  <si>
    <t>Total</t>
  </si>
  <si>
    <t>A</t>
  </si>
  <si>
    <t>B</t>
  </si>
  <si>
    <t>A+B</t>
  </si>
  <si>
    <t>Especial</t>
  </si>
  <si>
    <t>Esp - III</t>
  </si>
  <si>
    <t>Esp - II</t>
  </si>
  <si>
    <t>Esp - I</t>
  </si>
  <si>
    <t>C - VI</t>
  </si>
  <si>
    <t>C - V</t>
  </si>
  <si>
    <t>C - IV</t>
  </si>
  <si>
    <t>C - III</t>
  </si>
  <si>
    <t>C - II</t>
  </si>
  <si>
    <t>C - I</t>
  </si>
  <si>
    <t>B - VI</t>
  </si>
  <si>
    <t>B - V</t>
  </si>
  <si>
    <t>B - IV</t>
  </si>
  <si>
    <t>B - III</t>
  </si>
  <si>
    <t>B - II</t>
  </si>
  <si>
    <t>B - I</t>
  </si>
  <si>
    <t>A - V</t>
  </si>
  <si>
    <t>A - IV</t>
  </si>
  <si>
    <t>A - III</t>
  </si>
  <si>
    <t>A - II</t>
  </si>
  <si>
    <t>A - I</t>
  </si>
  <si>
    <r>
      <t xml:space="preserve">Em </t>
    </r>
    <r>
      <rPr>
        <b/>
        <sz val="14"/>
        <color theme="1"/>
        <rFont val="Montserrat"/>
      </rPr>
      <t>2024</t>
    </r>
    <r>
      <rPr>
        <sz val="14"/>
        <color theme="1"/>
        <rFont val="Montserrat"/>
      </rPr>
      <t>, o salário para esse nível será...</t>
    </r>
  </si>
  <si>
    <r>
      <t xml:space="preserve">Em </t>
    </r>
    <r>
      <rPr>
        <b/>
        <sz val="14"/>
        <color theme="1"/>
        <rFont val="Montserrat"/>
      </rPr>
      <t>2025</t>
    </r>
    <r>
      <rPr>
        <sz val="14"/>
        <color theme="1"/>
        <rFont val="Montserrat"/>
      </rPr>
      <t>, o salário para esse nível será...</t>
    </r>
  </si>
  <si>
    <r>
      <t xml:space="preserve">Em </t>
    </r>
    <r>
      <rPr>
        <b/>
        <sz val="14"/>
        <color theme="1"/>
        <rFont val="Montserrat"/>
      </rPr>
      <t>2026</t>
    </r>
    <r>
      <rPr>
        <sz val="14"/>
        <color theme="1"/>
        <rFont val="Montserrat"/>
      </rPr>
      <t>, o salário para esse nível será...</t>
    </r>
  </si>
  <si>
    <t>VB+GDAPS</t>
  </si>
  <si>
    <t>SUBSÍDIO</t>
  </si>
  <si>
    <t>Classe, Padrão e Salário, conforme data de referência</t>
  </si>
  <si>
    <t xml:space="preserve">* Para consultar seu salário em 2025, troque a sua data de referência para 2025. Faça isso para outras datas. Considere que nos próximos anos teremos aumento em novos níveis da carreira. </t>
  </si>
  <si>
    <t>*Referências para consulta em caso de afastamento: https://www.planalto.gov.br/ccivil_03/leis/l8112cons.htm.  Art. 102 da lei 8112/90 estabelece quais são as licenças que contabilizam o tempo de efetivo exercicio. Logo, as que não constam ali, não são contabilizadas.</t>
  </si>
  <si>
    <t>Insira suas informações aqui*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</si>
</sst>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R$ -416]#,##0.00"/>
    <numFmt numFmtId="165" formatCode="_-&quot;R$&quot;\ * #,##0.00_-;\-&quot;R$&quot;\ * #,##0.00_-;_-&quot;R$&quot;\ * &quot;-&quot;??_-;_-@"/>
  </numFmts>
  <fonts count="13" x14ac:knownFonts="1">
    <font>
      <sz val="11"/>
      <color theme="1"/>
      <name val="Arial"/>
      <scheme val="minor"/>
    </font>
    <font>
      <sz val="11"/>
      <color theme="1"/>
      <name val="Arial"/>
      <scheme val="minor"/>
    </font>
    <font>
      <b/>
      <sz val="14"/>
      <color theme="1"/>
      <name val="Montserrat"/>
    </font>
    <font>
      <sz val="11"/>
      <name val="Arial"/>
    </font>
    <font>
      <sz val="14"/>
      <color theme="1"/>
      <name val="Montserrat"/>
    </font>
    <font>
      <sz val="14"/>
      <color theme="1"/>
      <name val="Arial"/>
      <scheme val="minor"/>
    </font>
    <font>
      <sz val="14"/>
      <color theme="1"/>
      <name val="Calibri"/>
    </font>
    <font>
      <b/>
      <sz val="14"/>
      <color rgb="FF111111"/>
      <name val="Montserrat"/>
    </font>
    <font>
      <sz val="11"/>
      <color theme="1"/>
      <name val="Calibri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Montserrat"/>
    </font>
    <font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8989EB"/>
        <bgColor rgb="FF8989EB"/>
      </patternFill>
    </fill>
    <fill>
      <patternFill patternType="solid">
        <fgColor rgb="FFFCE5CD"/>
        <bgColor rgb="FFFCE5CD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4" fillId="5" borderId="3" xfId="0" applyFont="1" applyFill="1" applyBorder="1"/>
    <xf numFmtId="14" fontId="2" fillId="5" borderId="4" xfId="0" applyNumberFormat="1" applyFont="1" applyFill="1" applyBorder="1" applyAlignment="1">
      <alignment horizontal="center"/>
    </xf>
    <xf numFmtId="0" fontId="4" fillId="2" borderId="3" xfId="0" applyFont="1" applyFill="1" applyBorder="1"/>
    <xf numFmtId="14" fontId="2" fillId="2" borderId="4" xfId="0" applyNumberFormat="1" applyFont="1" applyFill="1" applyBorder="1" applyAlignment="1">
      <alignment horizontal="center"/>
    </xf>
    <xf numFmtId="0" fontId="1" fillId="0" borderId="0" xfId="0" applyFont="1"/>
    <xf numFmtId="0" fontId="4" fillId="5" borderId="5" xfId="0" applyFont="1" applyFill="1" applyBorder="1"/>
    <xf numFmtId="0" fontId="2" fillId="5" borderId="6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165" fontId="8" fillId="0" borderId="8" xfId="0" applyNumberFormat="1" applyFont="1" applyBorder="1"/>
    <xf numFmtId="0" fontId="8" fillId="0" borderId="12" xfId="0" applyFont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9" fillId="6" borderId="11" xfId="0" applyFont="1" applyFill="1" applyBorder="1"/>
    <xf numFmtId="165" fontId="10" fillId="6" borderId="9" xfId="0" applyNumberFormat="1" applyFont="1" applyFill="1" applyBorder="1"/>
    <xf numFmtId="4" fontId="10" fillId="6" borderId="9" xfId="0" applyNumberFormat="1" applyFont="1" applyFill="1" applyBorder="1" applyAlignment="1">
      <alignment horizontal="right" wrapText="1"/>
    </xf>
    <xf numFmtId="165" fontId="10" fillId="6" borderId="8" xfId="0" applyNumberFormat="1" applyFont="1" applyFill="1" applyBorder="1"/>
    <xf numFmtId="4" fontId="10" fillId="6" borderId="9" xfId="0" applyNumberFormat="1" applyFont="1" applyFill="1" applyBorder="1" applyAlignment="1">
      <alignment horizontal="right"/>
    </xf>
    <xf numFmtId="4" fontId="10" fillId="6" borderId="8" xfId="0" applyNumberFormat="1" applyFont="1" applyFill="1" applyBorder="1"/>
    <xf numFmtId="0" fontId="9" fillId="0" borderId="0" xfId="0" applyFont="1"/>
    <xf numFmtId="0" fontId="9" fillId="6" borderId="1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/>
    <xf numFmtId="0" fontId="3" fillId="0" borderId="9" xfId="0" applyFont="1" applyBorder="1"/>
  </cellXfs>
  <cellStyles count="1">
    <cellStyle name="Normal" xfId="0" builtinId="0"/>
  </cellStyles>
  <dxfs count="3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</dxfs>
  <tableStyles count="1">
    <tableStyle name="Planilha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23</xdr:row>
      <xdr:rowOff>161925</xdr:rowOff>
    </xdr:from>
    <xdr:to>
      <xdr:col>2</xdr:col>
      <xdr:colOff>1266825</xdr:colOff>
      <xdr:row>34</xdr:row>
      <xdr:rowOff>161873</xdr:rowOff>
    </xdr:to>
    <xdr:pic>
      <xdr:nvPicPr>
        <xdr:cNvPr id="2" name="Imagem 1" descr="Home - Andeps">
          <a:extLst>
            <a:ext uri="{FF2B5EF4-FFF2-40B4-BE49-F238E27FC236}">
              <a16:creationId xmlns:a16="http://schemas.microsoft.com/office/drawing/2014/main" id="{C25B74F7-BC85-4664-A200-A6153E33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29225"/>
          <a:ext cx="6315075" cy="208592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C9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Planilha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009"/>
  <sheetViews>
    <sheetView showGridLines="0" topLeftCell="A4" zoomScale="80" zoomScaleNormal="80" workbookViewId="0">
      <selection activeCell="B23" sqref="B23"/>
    </sheetView>
  </sheetViews>
  <sheetFormatPr defaultColWidth="12.625" defaultRowHeight="15" customHeight="1" x14ac:dyDescent="0.2"/>
  <cols>
    <col min="1" max="1" width="14.875" customWidth="1"/>
    <col min="2" max="2" width="65.625" customWidth="1"/>
    <col min="3" max="3" width="79.5" customWidth="1"/>
    <col min="4" max="4" width="8" customWidth="1"/>
    <col min="5" max="7" width="7.625" customWidth="1"/>
    <col min="8" max="8" width="6.25" customWidth="1"/>
    <col min="9" max="10" width="10.625" customWidth="1"/>
    <col min="11" max="11" width="11.625" customWidth="1"/>
    <col min="12" max="12" width="9" hidden="1" customWidth="1"/>
    <col min="13" max="27" width="7.625" customWidth="1"/>
  </cols>
  <sheetData>
    <row r="3" spans="1:12" ht="14.25" x14ac:dyDescent="0.2">
      <c r="A3" s="1"/>
    </row>
    <row r="4" spans="1:12" ht="14.25" x14ac:dyDescent="0.2">
      <c r="A4" s="1"/>
    </row>
    <row r="5" spans="1:12" ht="14.25" x14ac:dyDescent="0.2">
      <c r="A5" s="1"/>
    </row>
    <row r="6" spans="1:12" ht="39" customHeight="1" x14ac:dyDescent="0.2">
      <c r="A6" s="1"/>
      <c r="B6" s="33" t="s">
        <v>64</v>
      </c>
      <c r="C6" s="34"/>
    </row>
    <row r="7" spans="1:12" ht="21.75" x14ac:dyDescent="0.4">
      <c r="A7" s="1"/>
      <c r="B7" s="2" t="s">
        <v>0</v>
      </c>
      <c r="C7" s="3">
        <v>45292</v>
      </c>
    </row>
    <row r="8" spans="1:12" ht="21.75" x14ac:dyDescent="0.4">
      <c r="A8" s="1"/>
      <c r="B8" s="4" t="s">
        <v>1</v>
      </c>
      <c r="C8" s="5">
        <v>41459</v>
      </c>
      <c r="L8" s="6" t="s">
        <v>2</v>
      </c>
    </row>
    <row r="9" spans="1:12" ht="21.75" x14ac:dyDescent="0.4">
      <c r="A9" s="1"/>
      <c r="B9" s="7" t="s">
        <v>3</v>
      </c>
      <c r="C9" s="8">
        <v>0</v>
      </c>
      <c r="L9" s="6" t="s">
        <v>4</v>
      </c>
    </row>
    <row r="10" spans="1:12" ht="18.75" hidden="1" x14ac:dyDescent="0.3">
      <c r="A10" s="1"/>
      <c r="B10" s="9" t="s">
        <v>5</v>
      </c>
      <c r="C10" s="10">
        <f>C7-C8</f>
        <v>3833</v>
      </c>
      <c r="L10" s="6" t="s">
        <v>6</v>
      </c>
    </row>
    <row r="11" spans="1:12" ht="18.75" hidden="1" x14ac:dyDescent="0.3">
      <c r="A11" s="1"/>
      <c r="B11" s="9" t="s">
        <v>7</v>
      </c>
      <c r="C11" s="10">
        <f>C10-C9</f>
        <v>3833</v>
      </c>
      <c r="L11" s="6" t="s">
        <v>8</v>
      </c>
    </row>
    <row r="12" spans="1:12" ht="18.75" x14ac:dyDescent="0.3">
      <c r="A12" s="1"/>
      <c r="B12" s="9"/>
      <c r="C12" s="11"/>
    </row>
    <row r="13" spans="1:12" ht="18.75" x14ac:dyDescent="0.3">
      <c r="A13" s="1"/>
      <c r="B13" s="9"/>
      <c r="C13" s="11"/>
    </row>
    <row r="14" spans="1:12" ht="40.5" customHeight="1" x14ac:dyDescent="0.2">
      <c r="A14" s="1"/>
      <c r="B14" s="33" t="s">
        <v>61</v>
      </c>
      <c r="C14" s="34"/>
    </row>
    <row r="15" spans="1:12" ht="21.75" x14ac:dyDescent="0.4">
      <c r="A15" s="1"/>
      <c r="B15" s="12" t="s">
        <v>9</v>
      </c>
      <c r="C15" s="13" t="str">
        <f>IF(C11&lt;REFERÊNCIAS!A22,REFERÊNCIAS!C22, IF(C11&lt;REFERÊNCIAS!A21,REFERÊNCIAS!C21, IF(C11&lt;REFERÊNCIAS!A20,REFERÊNCIAS!C20, IF(C11&lt;REFERÊNCIAS!A19,REFERÊNCIAS!C19, IF(C11&lt;REFERÊNCIAS!A18,REFERÊNCIAS!C18, IF(C11&lt;REFERÊNCIAS!A17,REFERÊNCIAS!C17, IF(C11&lt;REFERÊNCIAS!A16,REFERÊNCIAS!C16, IF(C11&lt;REFERÊNCIAS!A15,REFERÊNCIAS!C15, IF(C11&lt;REFERÊNCIAS!A14,REFERÊNCIAS!C14, IF(C11&lt;REFERÊNCIAS!A13,REFERÊNCIAS!C13, IF(C11&lt;REFERÊNCIAS!A12,REFERÊNCIAS!C12, IF(C11&lt;REFERÊNCIAS!A11,REFERÊNCIAS!C11, IF(C11&lt;REFERÊNCIAS!A10,REFERÊNCIAS!C10, IF(C11&lt;REFERÊNCIAS!A9,REFERÊNCIAS!C9, IF(C11&lt;REFERÊNCIAS!A8,REFERÊNCIAS!C8, IF(C11&lt;REFERÊNCIAS!A7,REFERÊNCIAS!C7, IF(C11&lt;REFERÊNCIAS!A6,REFERÊNCIAS!C6, IF(C11&lt;REFERÊNCIAS!A5,REFERÊNCIAS!C5, IF(C11&lt;REFERÊNCIAS!A4,REFERÊNCIAS!C4, IF(C11&lt;REFERÊNCIAS!A3,REFERÊNCIAS!C3, "" ) ) ) ) ) ) ) ) ) ) ) ) ) ) ) ) ) ) ) )</f>
        <v>B - VI</v>
      </c>
      <c r="L15" s="6" t="s">
        <v>10</v>
      </c>
    </row>
    <row r="16" spans="1:12" ht="21.75" x14ac:dyDescent="0.4">
      <c r="A16" s="1"/>
      <c r="B16" s="14" t="s">
        <v>56</v>
      </c>
      <c r="C16" s="15">
        <f>VLOOKUP(C15,REFERÊNCIAS!C:I,5,FALSE)</f>
        <v>13607.119999999999</v>
      </c>
    </row>
    <row r="17" spans="1:12" ht="21.75" x14ac:dyDescent="0.4">
      <c r="A17" s="1"/>
      <c r="B17" s="16" t="s">
        <v>57</v>
      </c>
      <c r="C17" s="17">
        <f>VLOOKUP(C15,REFERÊNCIAS!C:I,6,FALSE)</f>
        <v>14480.16</v>
      </c>
      <c r="L17" s="6" t="s">
        <v>11</v>
      </c>
    </row>
    <row r="18" spans="1:12" ht="21.75" x14ac:dyDescent="0.4">
      <c r="A18" s="1"/>
      <c r="B18" s="18" t="s">
        <v>58</v>
      </c>
      <c r="C18" s="19">
        <f>VLOOKUP(C15,REFERÊNCIAS!C:I,7,FALSE)</f>
        <v>15350.71</v>
      </c>
      <c r="L18" s="6" t="s">
        <v>12</v>
      </c>
    </row>
    <row r="19" spans="1:12" ht="14.25" x14ac:dyDescent="0.2">
      <c r="A19" s="1"/>
      <c r="L19" s="6" t="s">
        <v>13</v>
      </c>
    </row>
    <row r="20" spans="1:12" ht="14.25" x14ac:dyDescent="0.2">
      <c r="A20" s="1"/>
      <c r="L20" s="6" t="s">
        <v>14</v>
      </c>
    </row>
    <row r="21" spans="1:12" ht="14.25" x14ac:dyDescent="0.2">
      <c r="A21" s="1"/>
      <c r="L21" s="6" t="s">
        <v>15</v>
      </c>
    </row>
    <row r="22" spans="1:12" x14ac:dyDescent="0.25">
      <c r="A22" s="1"/>
      <c r="B22" s="31" t="s">
        <v>62</v>
      </c>
      <c r="L22" s="6" t="s">
        <v>16</v>
      </c>
    </row>
    <row r="23" spans="1:12" ht="14.25" x14ac:dyDescent="0.2">
      <c r="L23" s="6" t="s">
        <v>17</v>
      </c>
    </row>
    <row r="24" spans="1:12" ht="14.25" x14ac:dyDescent="0.2">
      <c r="L24" s="6" t="s">
        <v>18</v>
      </c>
    </row>
    <row r="25" spans="1:12" ht="14.25" x14ac:dyDescent="0.2">
      <c r="L25" s="6" t="s">
        <v>19</v>
      </c>
    </row>
    <row r="26" spans="1:12" ht="14.25" x14ac:dyDescent="0.2">
      <c r="L26" s="6" t="s">
        <v>20</v>
      </c>
    </row>
    <row r="27" spans="1:12" ht="14.25" x14ac:dyDescent="0.2">
      <c r="L27" s="6" t="s">
        <v>21</v>
      </c>
    </row>
    <row r="28" spans="1:12" ht="14.25" x14ac:dyDescent="0.2">
      <c r="L28" s="6" t="s">
        <v>22</v>
      </c>
    </row>
    <row r="29" spans="1:12" ht="14.25" x14ac:dyDescent="0.2">
      <c r="L29" s="6" t="s">
        <v>23</v>
      </c>
    </row>
    <row r="30" spans="1:12" ht="15.75" customHeight="1" x14ac:dyDescent="0.2">
      <c r="L30" s="6" t="s">
        <v>24</v>
      </c>
    </row>
    <row r="31" spans="1:12" ht="15.75" customHeight="1" x14ac:dyDescent="0.2">
      <c r="L31" s="6" t="s">
        <v>25</v>
      </c>
    </row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2">
    <mergeCell ref="B6:C6"/>
    <mergeCell ref="B14:C14"/>
  </mergeCells>
  <pageMargins left="0.511811024" right="0.511811024" top="0.78740157499999996" bottom="0.78740157499999996" header="0" footer="0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tabSelected="1" workbookViewId="0">
      <selection activeCell="N24" sqref="N24"/>
    </sheetView>
  </sheetViews>
  <sheetFormatPr defaultColWidth="12.625" defaultRowHeight="15" customHeight="1" x14ac:dyDescent="0.2"/>
  <cols>
    <col min="1" max="1" width="5.5" customWidth="1"/>
    <col min="2" max="3" width="7.625" customWidth="1"/>
    <col min="4" max="5" width="10.875" customWidth="1"/>
    <col min="6" max="6" width="12" customWidth="1"/>
    <col min="7" max="7" width="11.5" customWidth="1"/>
    <col min="8" max="8" width="10" customWidth="1"/>
    <col min="9" max="9" width="12.25" customWidth="1"/>
    <col min="10" max="13" width="7.625" customWidth="1"/>
    <col min="14" max="14" width="59.75" customWidth="1"/>
    <col min="15" max="374" width="7.625" customWidth="1"/>
  </cols>
  <sheetData>
    <row r="1" spans="1:9" x14ac:dyDescent="0.25">
      <c r="A1" s="6" t="s">
        <v>26</v>
      </c>
      <c r="B1" s="35" t="s">
        <v>27</v>
      </c>
      <c r="C1" s="35" t="s">
        <v>28</v>
      </c>
      <c r="D1" s="20" t="s">
        <v>29</v>
      </c>
      <c r="E1" s="20" t="s">
        <v>30</v>
      </c>
      <c r="F1" s="23" t="s">
        <v>31</v>
      </c>
      <c r="G1" s="24" t="s">
        <v>59</v>
      </c>
      <c r="H1" s="24" t="s">
        <v>60</v>
      </c>
      <c r="I1" s="24" t="s">
        <v>60</v>
      </c>
    </row>
    <row r="2" spans="1:9" x14ac:dyDescent="0.25">
      <c r="B2" s="37"/>
      <c r="C2" s="37"/>
      <c r="D2" s="20" t="s">
        <v>32</v>
      </c>
      <c r="E2" s="20" t="s">
        <v>33</v>
      </c>
      <c r="F2" s="23" t="s">
        <v>34</v>
      </c>
      <c r="G2" s="25">
        <v>2024</v>
      </c>
      <c r="H2" s="25">
        <v>2025</v>
      </c>
      <c r="I2" s="25">
        <v>2026</v>
      </c>
    </row>
    <row r="3" spans="1:9" x14ac:dyDescent="0.25">
      <c r="A3" s="6">
        <f t="shared" ref="A3:A21" si="0">A4+365</f>
        <v>7300</v>
      </c>
      <c r="B3" s="35" t="s">
        <v>35</v>
      </c>
      <c r="C3" s="21" t="s">
        <v>36</v>
      </c>
      <c r="D3" s="22">
        <v>9916.26</v>
      </c>
      <c r="E3" s="22">
        <v>8447</v>
      </c>
      <c r="F3" s="22">
        <f t="shared" ref="F3:F22" si="1">SUM(D3:E3)</f>
        <v>18363.260000000002</v>
      </c>
      <c r="G3" s="26">
        <v>18363.260000000002</v>
      </c>
      <c r="H3" s="27">
        <v>19719.919999999998</v>
      </c>
      <c r="I3" s="27">
        <v>21070</v>
      </c>
    </row>
    <row r="4" spans="1:9" x14ac:dyDescent="0.25">
      <c r="A4" s="6">
        <f t="shared" si="0"/>
        <v>6935</v>
      </c>
      <c r="B4" s="36"/>
      <c r="C4" s="21" t="s">
        <v>37</v>
      </c>
      <c r="D4" s="22">
        <v>9702.9599999999991</v>
      </c>
      <c r="E4" s="22">
        <v>8265</v>
      </c>
      <c r="F4" s="22">
        <f t="shared" si="1"/>
        <v>17967.96</v>
      </c>
      <c r="G4" s="28">
        <v>17967.96</v>
      </c>
      <c r="H4" s="27">
        <v>19265.259999999998</v>
      </c>
      <c r="I4" s="27">
        <v>20626.48</v>
      </c>
    </row>
    <row r="5" spans="1:9" x14ac:dyDescent="0.25">
      <c r="A5" s="6">
        <f t="shared" si="0"/>
        <v>6570</v>
      </c>
      <c r="B5" s="37"/>
      <c r="C5" s="21" t="s">
        <v>38</v>
      </c>
      <c r="D5" s="22">
        <v>9494.18</v>
      </c>
      <c r="E5" s="22">
        <v>8087</v>
      </c>
      <c r="F5" s="22">
        <f t="shared" si="1"/>
        <v>17581.18</v>
      </c>
      <c r="G5" s="28">
        <v>17581.18</v>
      </c>
      <c r="H5" s="27">
        <v>18821.080000000002</v>
      </c>
      <c r="I5" s="27">
        <v>20192.29</v>
      </c>
    </row>
    <row r="6" spans="1:9" x14ac:dyDescent="0.25">
      <c r="A6" s="6">
        <f t="shared" si="0"/>
        <v>6205</v>
      </c>
      <c r="B6" s="35"/>
      <c r="C6" s="21" t="s">
        <v>39</v>
      </c>
      <c r="D6" s="22">
        <v>8831.58</v>
      </c>
      <c r="E6" s="22">
        <v>7523</v>
      </c>
      <c r="F6" s="22">
        <f t="shared" si="1"/>
        <v>16354.58</v>
      </c>
      <c r="G6" s="28">
        <v>16354.58</v>
      </c>
      <c r="H6" s="27">
        <v>17524.29</v>
      </c>
      <c r="I6" s="27">
        <v>18836.09</v>
      </c>
    </row>
    <row r="7" spans="1:9" x14ac:dyDescent="0.25">
      <c r="A7" s="6">
        <f t="shared" si="0"/>
        <v>5840</v>
      </c>
      <c r="B7" s="36"/>
      <c r="C7" s="21" t="s">
        <v>40</v>
      </c>
      <c r="D7" s="22">
        <v>8641.5300000000007</v>
      </c>
      <c r="E7" s="22">
        <v>7361</v>
      </c>
      <c r="F7" s="22">
        <f t="shared" si="1"/>
        <v>16002.53</v>
      </c>
      <c r="G7" s="28">
        <v>16002.53</v>
      </c>
      <c r="H7" s="27">
        <v>17120.25</v>
      </c>
      <c r="I7" s="27">
        <v>18412.599999999999</v>
      </c>
    </row>
    <row r="8" spans="1:9" x14ac:dyDescent="0.25">
      <c r="A8" s="6">
        <f t="shared" si="0"/>
        <v>5475</v>
      </c>
      <c r="B8" s="36"/>
      <c r="C8" s="21" t="s">
        <v>41</v>
      </c>
      <c r="D8" s="22">
        <v>8455.0499999999993</v>
      </c>
      <c r="E8" s="22">
        <v>7203</v>
      </c>
      <c r="F8" s="22">
        <f t="shared" si="1"/>
        <v>15658.05</v>
      </c>
      <c r="G8" s="28">
        <v>15658.05</v>
      </c>
      <c r="H8" s="27">
        <v>16725.53</v>
      </c>
      <c r="I8" s="27">
        <v>17998.64</v>
      </c>
    </row>
    <row r="9" spans="1:9" x14ac:dyDescent="0.25">
      <c r="A9" s="6">
        <f t="shared" si="0"/>
        <v>5110</v>
      </c>
      <c r="B9" s="36"/>
      <c r="C9" s="21" t="s">
        <v>42</v>
      </c>
      <c r="D9" s="22">
        <v>8272.99</v>
      </c>
      <c r="E9" s="22">
        <v>7048</v>
      </c>
      <c r="F9" s="22">
        <f t="shared" si="1"/>
        <v>15320.99</v>
      </c>
      <c r="G9" s="28">
        <v>15320.99</v>
      </c>
      <c r="H9" s="27">
        <v>16339.9</v>
      </c>
      <c r="I9" s="27">
        <v>17619.77</v>
      </c>
    </row>
    <row r="10" spans="1:9" x14ac:dyDescent="0.25">
      <c r="A10" s="6">
        <f t="shared" si="0"/>
        <v>4745</v>
      </c>
      <c r="B10" s="36"/>
      <c r="C10" s="21" t="s">
        <v>43</v>
      </c>
      <c r="D10" s="22">
        <v>8095.18</v>
      </c>
      <c r="E10" s="22">
        <v>6896</v>
      </c>
      <c r="F10" s="22">
        <f t="shared" si="1"/>
        <v>14991.18</v>
      </c>
      <c r="G10" s="28">
        <v>14991.18</v>
      </c>
      <c r="H10" s="29">
        <v>15963.17</v>
      </c>
      <c r="I10" s="29">
        <v>17248.87</v>
      </c>
    </row>
    <row r="11" spans="1:9" x14ac:dyDescent="0.25">
      <c r="A11" s="6">
        <f t="shared" si="0"/>
        <v>4380</v>
      </c>
      <c r="B11" s="37"/>
      <c r="C11" s="21" t="s">
        <v>44</v>
      </c>
      <c r="D11" s="22">
        <v>7921.48</v>
      </c>
      <c r="E11" s="22">
        <v>6747</v>
      </c>
      <c r="F11" s="22">
        <f t="shared" si="1"/>
        <v>14668.48</v>
      </c>
      <c r="G11" s="28">
        <v>14668.48</v>
      </c>
      <c r="H11" s="29">
        <v>15595.13</v>
      </c>
      <c r="I11" s="29">
        <v>16885.79</v>
      </c>
    </row>
    <row r="12" spans="1:9" x14ac:dyDescent="0.25">
      <c r="A12" s="6">
        <f t="shared" si="0"/>
        <v>4015</v>
      </c>
      <c r="B12" s="35" t="s">
        <v>33</v>
      </c>
      <c r="C12" s="21" t="s">
        <v>45</v>
      </c>
      <c r="D12" s="22">
        <v>7348.12</v>
      </c>
      <c r="E12" s="22">
        <v>6259</v>
      </c>
      <c r="F12" s="22">
        <f t="shared" si="1"/>
        <v>13607.119999999999</v>
      </c>
      <c r="G12" s="28">
        <v>13607.119999999999</v>
      </c>
      <c r="H12" s="29">
        <v>14480.16</v>
      </c>
      <c r="I12" s="29">
        <v>15350.71</v>
      </c>
    </row>
    <row r="13" spans="1:9" x14ac:dyDescent="0.25">
      <c r="A13" s="6">
        <f t="shared" si="0"/>
        <v>3650</v>
      </c>
      <c r="B13" s="36"/>
      <c r="C13" s="21" t="s">
        <v>46</v>
      </c>
      <c r="D13" s="22">
        <v>7092.29</v>
      </c>
      <c r="E13" s="22">
        <v>6042</v>
      </c>
      <c r="F13" s="22">
        <f t="shared" si="1"/>
        <v>13134.29</v>
      </c>
      <c r="G13" s="28">
        <v>13134.29</v>
      </c>
      <c r="H13" s="29">
        <v>13923.23</v>
      </c>
      <c r="I13" s="29">
        <v>14731.97</v>
      </c>
    </row>
    <row r="14" spans="1:9" x14ac:dyDescent="0.25">
      <c r="A14" s="6">
        <f t="shared" si="0"/>
        <v>3285</v>
      </c>
      <c r="B14" s="36"/>
      <c r="C14" s="21" t="s">
        <v>47</v>
      </c>
      <c r="D14" s="22">
        <v>6845.88</v>
      </c>
      <c r="E14" s="22">
        <v>5832</v>
      </c>
      <c r="F14" s="22">
        <f t="shared" si="1"/>
        <v>12677.880000000001</v>
      </c>
      <c r="G14" s="28">
        <v>12677.880000000001</v>
      </c>
      <c r="H14" s="29">
        <v>13387.72</v>
      </c>
      <c r="I14" s="29">
        <v>14138.17</v>
      </c>
    </row>
    <row r="15" spans="1:9" x14ac:dyDescent="0.25">
      <c r="A15" s="6">
        <f t="shared" si="0"/>
        <v>2920</v>
      </c>
      <c r="B15" s="36"/>
      <c r="C15" s="21" t="s">
        <v>48</v>
      </c>
      <c r="D15" s="22">
        <v>6608.34</v>
      </c>
      <c r="E15" s="22">
        <v>5629</v>
      </c>
      <c r="F15" s="22">
        <f t="shared" si="1"/>
        <v>12237.34</v>
      </c>
      <c r="G15" s="28">
        <v>12237.34</v>
      </c>
      <c r="H15" s="29">
        <v>12872.81</v>
      </c>
      <c r="I15" s="29">
        <v>13568.3</v>
      </c>
    </row>
    <row r="16" spans="1:9" x14ac:dyDescent="0.25">
      <c r="A16" s="6">
        <f t="shared" si="0"/>
        <v>2555</v>
      </c>
      <c r="B16" s="36"/>
      <c r="C16" s="21" t="s">
        <v>49</v>
      </c>
      <c r="D16" s="22">
        <v>6378.1</v>
      </c>
      <c r="E16" s="22">
        <v>5434</v>
      </c>
      <c r="F16" s="22">
        <f t="shared" si="1"/>
        <v>11812.1</v>
      </c>
      <c r="G16" s="28">
        <v>11812.1</v>
      </c>
      <c r="H16" s="29">
        <v>12337.7</v>
      </c>
      <c r="I16" s="29">
        <v>13021.4</v>
      </c>
    </row>
    <row r="17" spans="1:14" x14ac:dyDescent="0.25">
      <c r="A17" s="6">
        <f t="shared" si="0"/>
        <v>2190</v>
      </c>
      <c r="B17" s="37"/>
      <c r="C17" s="21" t="s">
        <v>50</v>
      </c>
      <c r="D17" s="22">
        <v>6156.64</v>
      </c>
      <c r="E17" s="22">
        <v>5245</v>
      </c>
      <c r="F17" s="22">
        <f t="shared" si="1"/>
        <v>11401.64</v>
      </c>
      <c r="G17" s="28">
        <v>11401.64</v>
      </c>
      <c r="H17" s="29">
        <v>11901.63</v>
      </c>
      <c r="I17" s="29">
        <v>12496.55</v>
      </c>
    </row>
    <row r="18" spans="1:14" x14ac:dyDescent="0.25">
      <c r="A18" s="6">
        <f t="shared" si="0"/>
        <v>1825</v>
      </c>
      <c r="B18" s="35" t="s">
        <v>32</v>
      </c>
      <c r="C18" s="21" t="s">
        <v>51</v>
      </c>
      <c r="D18" s="22">
        <v>5711.66</v>
      </c>
      <c r="E18" s="22">
        <v>4865</v>
      </c>
      <c r="F18" s="22">
        <f t="shared" si="1"/>
        <v>10576.66</v>
      </c>
      <c r="G18" s="28">
        <v>10576.66</v>
      </c>
      <c r="H18" s="29">
        <v>11050.73</v>
      </c>
      <c r="I18" s="29">
        <v>11360.5</v>
      </c>
    </row>
    <row r="19" spans="1:14" x14ac:dyDescent="0.25">
      <c r="A19" s="6">
        <f t="shared" si="0"/>
        <v>1460</v>
      </c>
      <c r="B19" s="36"/>
      <c r="C19" s="21" t="s">
        <v>52</v>
      </c>
      <c r="D19" s="22">
        <v>5513.13</v>
      </c>
      <c r="E19" s="22">
        <v>4696</v>
      </c>
      <c r="F19" s="22">
        <f t="shared" si="1"/>
        <v>10209.130000000001</v>
      </c>
      <c r="G19" s="28">
        <v>10209.130000000001</v>
      </c>
      <c r="H19" s="29">
        <v>10625.7</v>
      </c>
      <c r="I19" s="29">
        <v>10923.55</v>
      </c>
    </row>
    <row r="20" spans="1:14" x14ac:dyDescent="0.25">
      <c r="A20" s="6">
        <f t="shared" si="0"/>
        <v>1095</v>
      </c>
      <c r="B20" s="36"/>
      <c r="C20" s="21" t="s">
        <v>53</v>
      </c>
      <c r="D20" s="22">
        <v>5321.38</v>
      </c>
      <c r="E20" s="22">
        <v>4533</v>
      </c>
      <c r="F20" s="22">
        <f t="shared" si="1"/>
        <v>9854.380000000001</v>
      </c>
      <c r="G20" s="28">
        <v>9854.380000000001</v>
      </c>
      <c r="H20" s="29">
        <v>10217.02</v>
      </c>
      <c r="I20" s="29">
        <v>10503.42</v>
      </c>
    </row>
    <row r="21" spans="1:14" ht="15.75" customHeight="1" x14ac:dyDescent="0.25">
      <c r="A21" s="6">
        <f t="shared" si="0"/>
        <v>730</v>
      </c>
      <c r="B21" s="36"/>
      <c r="C21" s="21" t="s">
        <v>54</v>
      </c>
      <c r="D21" s="22">
        <v>5136.95</v>
      </c>
      <c r="E21" s="22">
        <v>4375</v>
      </c>
      <c r="F21" s="22">
        <f t="shared" si="1"/>
        <v>9511.9500000000007</v>
      </c>
      <c r="G21" s="28">
        <v>9511.9500000000007</v>
      </c>
      <c r="H21" s="29">
        <v>9824.06</v>
      </c>
      <c r="I21" s="29">
        <v>10099.44</v>
      </c>
    </row>
    <row r="22" spans="1:14" ht="15.75" customHeight="1" x14ac:dyDescent="0.25">
      <c r="A22" s="6">
        <v>365</v>
      </c>
      <c r="B22" s="37"/>
      <c r="C22" s="21" t="s">
        <v>55</v>
      </c>
      <c r="D22" s="22">
        <v>4958.42</v>
      </c>
      <c r="E22" s="22">
        <v>4223</v>
      </c>
      <c r="F22" s="22">
        <f t="shared" si="1"/>
        <v>9181.42</v>
      </c>
      <c r="G22" s="28">
        <v>9181.42</v>
      </c>
      <c r="H22" s="29">
        <v>9446.2099999999991</v>
      </c>
      <c r="I22" s="30">
        <v>9711</v>
      </c>
    </row>
    <row r="23" spans="1:14" ht="15.75" customHeight="1" x14ac:dyDescent="0.2"/>
    <row r="24" spans="1:14" ht="75" x14ac:dyDescent="0.2">
      <c r="N24" s="32" t="s">
        <v>63</v>
      </c>
    </row>
    <row r="25" spans="1:14" ht="15.75" customHeight="1" x14ac:dyDescent="0.2"/>
    <row r="26" spans="1:14" ht="14.25" x14ac:dyDescent="0.2"/>
    <row r="27" spans="1:14" ht="15.75" customHeight="1" x14ac:dyDescent="0.2"/>
    <row r="28" spans="1:14" ht="15.75" customHeight="1" x14ac:dyDescent="0.2"/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B18:B22"/>
    <mergeCell ref="B1:B2"/>
    <mergeCell ref="C1:C2"/>
    <mergeCell ref="B3:B5"/>
    <mergeCell ref="B6:B11"/>
    <mergeCell ref="B12:B1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CALCULADORA</vt:lpstr>
      <vt:lpstr>REFERÊNCIAS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de Lemos MacDowell</dc:creator>
  <cp:lastModifiedBy>Ana Carolina Cambeses Pareschi</cp:lastModifiedBy>
  <dcterms:created xsi:type="dcterms:W3CDTF">2023-11-16T12:12:55Z</dcterms:created>
  <dcterms:modified xsi:type="dcterms:W3CDTF">2023-11-20T19:27:31Z</dcterms:modified>
</cp:coreProperties>
</file>